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 activeTab="1"/>
  </bookViews>
  <sheets>
    <sheet name="TF-IDF計算範例" sheetId="1" r:id="rId1"/>
    <sheet name="Similarity 計算範例" sheetId="2" r:id="rId2"/>
    <sheet name="Similarity 計算結果" sheetId="4" r:id="rId3"/>
    <sheet name="工作表3" sheetId="3" r:id="rId4"/>
  </sheets>
  <calcPr calcId="145621"/>
</workbook>
</file>

<file path=xl/calcChain.xml><?xml version="1.0" encoding="utf-8"?>
<calcChain xmlns="http://schemas.openxmlformats.org/spreadsheetml/2006/main">
  <c r="E13" i="4" l="1"/>
  <c r="D13" i="4"/>
  <c r="C13" i="4"/>
  <c r="B13" i="4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G3" i="4"/>
  <c r="H3" i="4" s="1"/>
  <c r="G2" i="4"/>
  <c r="H2" i="4" s="1"/>
  <c r="E38" i="1"/>
  <c r="E39" i="1"/>
  <c r="E37" i="1"/>
  <c r="D38" i="1"/>
  <c r="D39" i="1"/>
  <c r="D37" i="1"/>
  <c r="L3" i="4" l="1"/>
  <c r="Q3" i="4" s="1"/>
  <c r="K3" i="4"/>
  <c r="P3" i="4" s="1"/>
  <c r="J3" i="4"/>
  <c r="I3" i="4"/>
  <c r="L7" i="4"/>
  <c r="Q7" i="4" s="1"/>
  <c r="J7" i="4"/>
  <c r="I7" i="4"/>
  <c r="K7" i="4"/>
  <c r="P7" i="4" s="1"/>
  <c r="L11" i="4"/>
  <c r="Q11" i="4" s="1"/>
  <c r="J11" i="4"/>
  <c r="K11" i="4"/>
  <c r="P11" i="4" s="1"/>
  <c r="I11" i="4"/>
  <c r="J4" i="4"/>
  <c r="L4" i="4"/>
  <c r="Q4" i="4" s="1"/>
  <c r="K4" i="4"/>
  <c r="P4" i="4" s="1"/>
  <c r="I4" i="4"/>
  <c r="J8" i="4"/>
  <c r="L8" i="4"/>
  <c r="Q8" i="4" s="1"/>
  <c r="I8" i="4"/>
  <c r="K8" i="4"/>
  <c r="P8" i="4" s="1"/>
  <c r="L5" i="4"/>
  <c r="Q5" i="4" s="1"/>
  <c r="K5" i="4"/>
  <c r="P5" i="4" s="1"/>
  <c r="J5" i="4"/>
  <c r="I5" i="4"/>
  <c r="L9" i="4"/>
  <c r="Q9" i="4" s="1"/>
  <c r="I9" i="4"/>
  <c r="K9" i="4"/>
  <c r="P9" i="4" s="1"/>
  <c r="J9" i="4"/>
  <c r="J2" i="4"/>
  <c r="I2" i="4"/>
  <c r="L2" i="4"/>
  <c r="Q2" i="4" s="1"/>
  <c r="K2" i="4"/>
  <c r="P2" i="4" s="1"/>
  <c r="J6" i="4"/>
  <c r="I6" i="4"/>
  <c r="L6" i="4"/>
  <c r="Q6" i="4" s="1"/>
  <c r="K6" i="4"/>
  <c r="P6" i="4" s="1"/>
  <c r="J10" i="4"/>
  <c r="K10" i="4"/>
  <c r="P10" i="4" s="1"/>
  <c r="I10" i="4"/>
  <c r="L10" i="4"/>
  <c r="Q10" i="4" s="1"/>
  <c r="J12" i="4"/>
  <c r="I12" i="4"/>
  <c r="L12" i="4"/>
  <c r="Q12" i="4" s="1"/>
  <c r="K12" i="4"/>
  <c r="P12" i="4" s="1"/>
  <c r="H54" i="1"/>
  <c r="H53" i="1"/>
  <c r="H52" i="1"/>
  <c r="H51" i="1"/>
  <c r="D55" i="1"/>
  <c r="G53" i="1" s="1"/>
  <c r="C55" i="1"/>
  <c r="F51" i="1" s="1"/>
  <c r="J51" i="1" s="1"/>
  <c r="B55" i="1"/>
  <c r="E51" i="1" s="1"/>
  <c r="I51" i="1" s="1"/>
  <c r="O9" i="4" l="1"/>
  <c r="M9" i="4"/>
  <c r="T5" i="4"/>
  <c r="N5" i="4"/>
  <c r="S5" i="4"/>
  <c r="R5" i="4"/>
  <c r="R4" i="4"/>
  <c r="N4" i="4"/>
  <c r="T4" i="4"/>
  <c r="S4" i="4"/>
  <c r="T11" i="4"/>
  <c r="R11" i="4"/>
  <c r="S11" i="4"/>
  <c r="N11" i="4"/>
  <c r="T3" i="4"/>
  <c r="R3" i="4"/>
  <c r="S3" i="4"/>
  <c r="N3" i="4"/>
  <c r="R10" i="4"/>
  <c r="N10" i="4"/>
  <c r="S10" i="4"/>
  <c r="T10" i="4"/>
  <c r="Q13" i="4"/>
  <c r="Q14" i="4" s="1"/>
  <c r="M5" i="4"/>
  <c r="O5" i="4"/>
  <c r="R8" i="4"/>
  <c r="N8" i="4"/>
  <c r="T8" i="4"/>
  <c r="S8" i="4"/>
  <c r="T7" i="4"/>
  <c r="R7" i="4"/>
  <c r="S7" i="4"/>
  <c r="N7" i="4"/>
  <c r="O3" i="4"/>
  <c r="M3" i="4"/>
  <c r="R12" i="4"/>
  <c r="N12" i="4"/>
  <c r="T12" i="4"/>
  <c r="S12" i="4"/>
  <c r="R6" i="4"/>
  <c r="N6" i="4"/>
  <c r="T6" i="4"/>
  <c r="S6" i="4"/>
  <c r="R2" i="4"/>
  <c r="R13" i="4" s="1"/>
  <c r="N2" i="4"/>
  <c r="T2" i="4"/>
  <c r="S2" i="4"/>
  <c r="T9" i="4"/>
  <c r="N9" i="4"/>
  <c r="S9" i="4"/>
  <c r="R9" i="4"/>
  <c r="O11" i="4"/>
  <c r="M11" i="4"/>
  <c r="O7" i="4"/>
  <c r="M7" i="4"/>
  <c r="P13" i="4"/>
  <c r="O12" i="4"/>
  <c r="M12" i="4"/>
  <c r="M10" i="4"/>
  <c r="O10" i="4"/>
  <c r="O6" i="4"/>
  <c r="M6" i="4"/>
  <c r="O2" i="4"/>
  <c r="M2" i="4"/>
  <c r="O8" i="4"/>
  <c r="M8" i="4"/>
  <c r="M4" i="4"/>
  <c r="O4" i="4"/>
  <c r="E53" i="1"/>
  <c r="I53" i="1" s="1"/>
  <c r="E54" i="1"/>
  <c r="E52" i="1"/>
  <c r="I52" i="1" s="1"/>
  <c r="F54" i="1"/>
  <c r="J54" i="1" s="1"/>
  <c r="F53" i="1"/>
  <c r="J53" i="1" s="1"/>
  <c r="F52" i="1"/>
  <c r="J52" i="1" s="1"/>
  <c r="K53" i="1"/>
  <c r="G52" i="1"/>
  <c r="K52" i="1" s="1"/>
  <c r="L52" i="1" s="1"/>
  <c r="G51" i="1"/>
  <c r="K51" i="1" s="1"/>
  <c r="L51" i="1" s="1"/>
  <c r="G54" i="1"/>
  <c r="K54" i="1" s="1"/>
  <c r="I54" i="1"/>
  <c r="B17" i="4" l="1"/>
  <c r="P14" i="4"/>
  <c r="O13" i="4"/>
  <c r="S13" i="4"/>
  <c r="T13" i="4"/>
  <c r="N13" i="4"/>
  <c r="L53" i="1"/>
  <c r="L54" i="1"/>
  <c r="T15" i="4" l="1"/>
  <c r="B15" i="4"/>
  <c r="N14" i="4"/>
  <c r="O14" i="4"/>
  <c r="B16" i="4"/>
  <c r="B15" i="2"/>
  <c r="B17" i="2"/>
  <c r="B14" i="4" l="1"/>
  <c r="R15" i="4"/>
  <c r="S15" i="4"/>
  <c r="B16" i="2"/>
</calcChain>
</file>

<file path=xl/sharedStrings.xml><?xml version="1.0" encoding="utf-8"?>
<sst xmlns="http://schemas.openxmlformats.org/spreadsheetml/2006/main" count="103" uniqueCount="63">
  <si>
    <t>car</t>
    <phoneticPr fontId="1" type="noConversion"/>
  </si>
  <si>
    <t>auto</t>
    <phoneticPr fontId="1" type="noConversion"/>
  </si>
  <si>
    <t>insurance</t>
    <phoneticPr fontId="1" type="noConversion"/>
  </si>
  <si>
    <t>best</t>
    <phoneticPr fontId="1" type="noConversion"/>
  </si>
  <si>
    <t>TF1</t>
    <phoneticPr fontId="1" type="noConversion"/>
  </si>
  <si>
    <t>TF2</t>
    <phoneticPr fontId="1" type="noConversion"/>
  </si>
  <si>
    <t>TF3</t>
    <phoneticPr fontId="1" type="noConversion"/>
  </si>
  <si>
    <t>IDF</t>
    <phoneticPr fontId="1" type="noConversion"/>
  </si>
  <si>
    <t>W1</t>
    <phoneticPr fontId="1" type="noConversion"/>
  </si>
  <si>
    <t>W2</t>
    <phoneticPr fontId="1" type="noConversion"/>
  </si>
  <si>
    <t>W3</t>
    <phoneticPr fontId="1" type="noConversion"/>
  </si>
  <si>
    <t>Doc1</t>
    <phoneticPr fontId="1" type="noConversion"/>
  </si>
  <si>
    <t>Doc2</t>
    <phoneticPr fontId="1" type="noConversion"/>
  </si>
  <si>
    <t>Doc3</t>
    <phoneticPr fontId="1" type="noConversion"/>
  </si>
  <si>
    <t>D3</t>
    <phoneticPr fontId="1" type="noConversion"/>
  </si>
  <si>
    <t>D2</t>
    <phoneticPr fontId="1" type="noConversion"/>
  </si>
  <si>
    <t>D1</t>
    <phoneticPr fontId="1" type="noConversion"/>
  </si>
  <si>
    <t>Q</t>
    <phoneticPr fontId="1" type="noConversion"/>
  </si>
  <si>
    <t>df</t>
    <phoneticPr fontId="1" type="noConversion"/>
  </si>
  <si>
    <t>d/df</t>
    <phoneticPr fontId="1" type="noConversion"/>
  </si>
  <si>
    <t>D1</t>
    <phoneticPr fontId="1" type="noConversion"/>
  </si>
  <si>
    <t>D2</t>
    <phoneticPr fontId="1" type="noConversion"/>
  </si>
  <si>
    <t>W</t>
    <phoneticPr fontId="1" type="noConversion"/>
  </si>
  <si>
    <t>Terms</t>
    <phoneticPr fontId="1" type="noConversion"/>
  </si>
  <si>
    <t>a</t>
    <phoneticPr fontId="1" type="noConversion"/>
  </si>
  <si>
    <t>arrived</t>
    <phoneticPr fontId="1" type="noConversion"/>
  </si>
  <si>
    <t>damaged</t>
    <phoneticPr fontId="1" type="noConversion"/>
  </si>
  <si>
    <t>delivery</t>
    <phoneticPr fontId="1" type="noConversion"/>
  </si>
  <si>
    <t>fire</t>
    <phoneticPr fontId="1" type="noConversion"/>
  </si>
  <si>
    <t>gold</t>
    <phoneticPr fontId="1" type="noConversion"/>
  </si>
  <si>
    <t>in</t>
    <phoneticPr fontId="1" type="noConversion"/>
  </si>
  <si>
    <t>of</t>
    <phoneticPr fontId="1" type="noConversion"/>
  </si>
  <si>
    <t>silver</t>
    <phoneticPr fontId="1" type="noConversion"/>
  </si>
  <si>
    <t>shipment</t>
    <phoneticPr fontId="1" type="noConversion"/>
  </si>
  <si>
    <t>truck</t>
    <phoneticPr fontId="1" type="noConversion"/>
  </si>
  <si>
    <t>|D1|</t>
    <phoneticPr fontId="1" type="noConversion"/>
  </si>
  <si>
    <t>|D2|</t>
  </si>
  <si>
    <t>|D3|</t>
  </si>
  <si>
    <t>|Q|</t>
    <phoneticPr fontId="1" type="noConversion"/>
  </si>
  <si>
    <t>|D1| =</t>
    <phoneticPr fontId="1" type="noConversion"/>
  </si>
  <si>
    <t>|D2| =</t>
  </si>
  <si>
    <t>|D3| =</t>
  </si>
  <si>
    <t>|D|=</t>
    <phoneticPr fontId="1" type="noConversion"/>
  </si>
  <si>
    <t>D^2=</t>
    <phoneticPr fontId="1" type="noConversion"/>
  </si>
  <si>
    <t>Q.D1</t>
    <phoneticPr fontId="1" type="noConversion"/>
  </si>
  <si>
    <t>Q.D2</t>
    <phoneticPr fontId="1" type="noConversion"/>
  </si>
  <si>
    <t>Q.D3</t>
    <phoneticPr fontId="1" type="noConversion"/>
  </si>
  <si>
    <t>|Q| =</t>
    <phoneticPr fontId="1" type="noConversion"/>
  </si>
  <si>
    <t>Similarty</t>
    <phoneticPr fontId="1" type="noConversion"/>
  </si>
  <si>
    <t>演算法</t>
    <phoneticPr fontId="1" type="noConversion"/>
  </si>
  <si>
    <t>的</t>
    <phoneticPr fontId="1" type="noConversion"/>
  </si>
  <si>
    <t>範例</t>
    <phoneticPr fontId="1" type="noConversion"/>
  </si>
  <si>
    <t>Score</t>
    <phoneticPr fontId="1" type="noConversion"/>
  </si>
  <si>
    <t>範例一</t>
    <phoneticPr fontId="1" type="noConversion"/>
  </si>
  <si>
    <t>詞</t>
    <phoneticPr fontId="1" type="noConversion"/>
  </si>
  <si>
    <t>TF</t>
    <phoneticPr fontId="1" type="noConversion"/>
  </si>
  <si>
    <t>IDF</t>
    <phoneticPr fontId="1" type="noConversion"/>
  </si>
  <si>
    <t>Total</t>
    <phoneticPr fontId="1" type="noConversion"/>
  </si>
  <si>
    <t>出現次數</t>
    <phoneticPr fontId="1" type="noConversion"/>
  </si>
  <si>
    <t>Total</t>
    <phoneticPr fontId="1" type="noConversion"/>
  </si>
  <si>
    <t>文章</t>
    <phoneticPr fontId="1" type="noConversion"/>
  </si>
  <si>
    <t>出現文章數</t>
    <phoneticPr fontId="1" type="noConversion"/>
  </si>
  <si>
    <t>計算結果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</si>
</sst>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ont="1" applyFill="1">
      <alignment vertical="center"/>
    </xf>
    <xf numFmtId="0" fontId="0" fillId="7" borderId="0" xfId="0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438150</xdr:colOff>
      <xdr:row>5</xdr:row>
      <xdr:rowOff>152400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5717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28575</xdr:rowOff>
    </xdr:from>
    <xdr:to>
      <xdr:col>10</xdr:col>
      <xdr:colOff>161925</xdr:colOff>
      <xdr:row>33</xdr:row>
      <xdr:rowOff>171450</xdr:rowOff>
    </xdr:to>
    <xdr:pic>
      <xdr:nvPicPr>
        <xdr:cNvPr id="3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4975"/>
          <a:ext cx="7096125" cy="538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180975</xdr:rowOff>
    </xdr:from>
    <xdr:to>
      <xdr:col>7</xdr:col>
      <xdr:colOff>561975</xdr:colOff>
      <xdr:row>33</xdr:row>
      <xdr:rowOff>133350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3325"/>
          <a:ext cx="5362575" cy="330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35</xdr:row>
      <xdr:rowOff>38100</xdr:rowOff>
    </xdr:from>
    <xdr:to>
      <xdr:col>20</xdr:col>
      <xdr:colOff>19050</xdr:colOff>
      <xdr:row>52</xdr:row>
      <xdr:rowOff>57150</xdr:rowOff>
    </xdr:to>
    <xdr:pic>
      <xdr:nvPicPr>
        <xdr:cNvPr id="3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372350"/>
          <a:ext cx="13706475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180975</xdr:rowOff>
    </xdr:from>
    <xdr:to>
      <xdr:col>7</xdr:col>
      <xdr:colOff>561975</xdr:colOff>
      <xdr:row>33</xdr:row>
      <xdr:rowOff>133350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3325"/>
          <a:ext cx="5362575" cy="330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55"/>
  <sheetViews>
    <sheetView topLeftCell="A7" workbookViewId="0">
      <selection activeCell="I39" sqref="I39"/>
    </sheetView>
  </sheetViews>
  <sheetFormatPr defaultRowHeight="16.5" x14ac:dyDescent="0.25"/>
  <cols>
    <col min="3" max="3" width="10" customWidth="1"/>
  </cols>
  <sheetData>
    <row r="7" spans="1:1" x14ac:dyDescent="0.25">
      <c r="A7" t="s">
        <v>53</v>
      </c>
    </row>
    <row r="36" spans="1:5" x14ac:dyDescent="0.25">
      <c r="A36" t="s">
        <v>54</v>
      </c>
      <c r="B36" t="s">
        <v>58</v>
      </c>
      <c r="C36" t="s">
        <v>61</v>
      </c>
      <c r="D36" t="s">
        <v>55</v>
      </c>
      <c r="E36" t="s">
        <v>56</v>
      </c>
    </row>
    <row r="37" spans="1:5" x14ac:dyDescent="0.25">
      <c r="A37" t="s">
        <v>49</v>
      </c>
      <c r="B37" s="7">
        <v>10</v>
      </c>
      <c r="C37" s="7">
        <v>15</v>
      </c>
      <c r="D37" s="8">
        <f>B37/$B$41</f>
        <v>0.01</v>
      </c>
      <c r="E37" s="9">
        <f>LOG10($B$42/C37)</f>
        <v>2.8239087409443187</v>
      </c>
    </row>
    <row r="38" spans="1:5" x14ac:dyDescent="0.25">
      <c r="A38" t="s">
        <v>50</v>
      </c>
      <c r="B38" s="7">
        <v>100</v>
      </c>
      <c r="C38" s="7">
        <v>10000</v>
      </c>
      <c r="D38" s="8">
        <f>B38/$B$41</f>
        <v>0.1</v>
      </c>
      <c r="E38" s="9">
        <f t="shared" ref="E38:E39" si="0">LOG10($B$42/C38)</f>
        <v>0</v>
      </c>
    </row>
    <row r="39" spans="1:5" x14ac:dyDescent="0.25">
      <c r="A39" t="s">
        <v>51</v>
      </c>
      <c r="B39" s="7">
        <v>30</v>
      </c>
      <c r="C39" s="7">
        <v>5000</v>
      </c>
      <c r="D39" s="8">
        <f>B39/$B$41</f>
        <v>0.03</v>
      </c>
      <c r="E39" s="9">
        <f t="shared" si="0"/>
        <v>0.3010299956639812</v>
      </c>
    </row>
    <row r="41" spans="1:5" x14ac:dyDescent="0.25">
      <c r="A41" t="s">
        <v>57</v>
      </c>
      <c r="B41">
        <v>1000</v>
      </c>
      <c r="C41" t="s">
        <v>54</v>
      </c>
    </row>
    <row r="42" spans="1:5" x14ac:dyDescent="0.25">
      <c r="A42" t="s">
        <v>59</v>
      </c>
      <c r="B42">
        <v>10000</v>
      </c>
      <c r="C42" t="s">
        <v>60</v>
      </c>
    </row>
    <row r="50" spans="1:12" x14ac:dyDescent="0.25">
      <c r="B50" t="s">
        <v>11</v>
      </c>
      <c r="C50" t="s">
        <v>12</v>
      </c>
      <c r="D50" t="s">
        <v>13</v>
      </c>
      <c r="E50" s="2" t="s">
        <v>4</v>
      </c>
      <c r="F50" s="2" t="s">
        <v>5</v>
      </c>
      <c r="G50" s="2" t="s">
        <v>6</v>
      </c>
      <c r="H50" t="s">
        <v>7</v>
      </c>
      <c r="I50" s="1" t="s">
        <v>8</v>
      </c>
      <c r="J50" s="1" t="s">
        <v>9</v>
      </c>
      <c r="K50" s="1" t="s">
        <v>10</v>
      </c>
      <c r="L50" t="s">
        <v>52</v>
      </c>
    </row>
    <row r="51" spans="1:12" x14ac:dyDescent="0.25">
      <c r="A51" t="s">
        <v>0</v>
      </c>
      <c r="B51" s="3">
        <v>27</v>
      </c>
      <c r="C51" s="3">
        <v>4</v>
      </c>
      <c r="D51" s="3">
        <v>24</v>
      </c>
      <c r="E51" s="4">
        <f>B51/B$55</f>
        <v>0.61363636363636365</v>
      </c>
      <c r="F51" s="4">
        <f>C51/C$55</f>
        <v>5.7142857142857141E-2</v>
      </c>
      <c r="G51" s="4">
        <f>D51/D$55</f>
        <v>0.34285714285714286</v>
      </c>
      <c r="H51" s="3">
        <f>LOG10(3/3)</f>
        <v>0</v>
      </c>
      <c r="I51" s="5">
        <f>E51*$H51</f>
        <v>0</v>
      </c>
      <c r="J51" s="5">
        <f>F51*$H51</f>
        <v>0</v>
      </c>
      <c r="K51" s="5">
        <f>G51*$H51</f>
        <v>0</v>
      </c>
      <c r="L51" s="3">
        <f>SUM(I51:K51)</f>
        <v>0</v>
      </c>
    </row>
    <row r="52" spans="1:12" x14ac:dyDescent="0.25">
      <c r="A52" t="s">
        <v>1</v>
      </c>
      <c r="B52" s="3">
        <v>3</v>
      </c>
      <c r="C52" s="3">
        <v>33</v>
      </c>
      <c r="D52" s="3">
        <v>0</v>
      </c>
      <c r="E52" s="4">
        <f>B52/B$55</f>
        <v>6.8181818181818177E-2</v>
      </c>
      <c r="F52" s="4">
        <f>C52/C$55</f>
        <v>0.47142857142857142</v>
      </c>
      <c r="G52" s="4">
        <f>D52/D$55</f>
        <v>0</v>
      </c>
      <c r="H52" s="3">
        <f>LOG10(3/2)</f>
        <v>0.17609125905568124</v>
      </c>
      <c r="I52" s="5">
        <f>E52*$H52</f>
        <v>1.2006222208341901E-2</v>
      </c>
      <c r="J52" s="5">
        <f>F52*$H52</f>
        <v>8.3014450697678294E-2</v>
      </c>
      <c r="K52" s="5">
        <f>G52*$H52</f>
        <v>0</v>
      </c>
      <c r="L52" s="3">
        <f t="shared" ref="L52:L54" si="1">SUM(I52:K52)</f>
        <v>9.502067290602019E-2</v>
      </c>
    </row>
    <row r="53" spans="1:12" x14ac:dyDescent="0.25">
      <c r="A53" t="s">
        <v>2</v>
      </c>
      <c r="B53" s="3">
        <v>0</v>
      </c>
      <c r="C53" s="3">
        <v>33</v>
      </c>
      <c r="D53" s="3">
        <v>29</v>
      </c>
      <c r="E53" s="4">
        <f>B53/B$55</f>
        <v>0</v>
      </c>
      <c r="F53" s="4">
        <f>C53/C$55</f>
        <v>0.47142857142857142</v>
      </c>
      <c r="G53" s="4">
        <f>D53/D$55</f>
        <v>0.41428571428571431</v>
      </c>
      <c r="H53" s="3">
        <f>LOG10(3/2)</f>
        <v>0.17609125905568124</v>
      </c>
      <c r="I53" s="5">
        <f>E53*$H53</f>
        <v>0</v>
      </c>
      <c r="J53" s="5">
        <f>F53*$H53</f>
        <v>8.3014450697678294E-2</v>
      </c>
      <c r="K53" s="5">
        <f>G53*$H53</f>
        <v>7.2952093037353657E-2</v>
      </c>
      <c r="L53" s="3">
        <f t="shared" si="1"/>
        <v>0.15596654373503194</v>
      </c>
    </row>
    <row r="54" spans="1:12" x14ac:dyDescent="0.25">
      <c r="A54" t="s">
        <v>3</v>
      </c>
      <c r="B54" s="3">
        <v>14</v>
      </c>
      <c r="C54" s="3">
        <v>0</v>
      </c>
      <c r="D54" s="3">
        <v>17</v>
      </c>
      <c r="E54" s="4">
        <f>B54/B$55</f>
        <v>0.31818181818181818</v>
      </c>
      <c r="F54" s="4">
        <f>C54/C$55</f>
        <v>0</v>
      </c>
      <c r="G54" s="4">
        <f>D54/D$55</f>
        <v>0.24285714285714285</v>
      </c>
      <c r="H54" s="3">
        <f>LOG10(3/2)</f>
        <v>0.17609125905568124</v>
      </c>
      <c r="I54" s="5">
        <f>E54*$H54</f>
        <v>5.6029036972262213E-2</v>
      </c>
      <c r="J54" s="5">
        <f>F54*$H54</f>
        <v>0</v>
      </c>
      <c r="K54" s="5">
        <f>G54*$H54</f>
        <v>4.2765020056379728E-2</v>
      </c>
      <c r="L54" s="3">
        <f t="shared" si="1"/>
        <v>9.8794057028641941E-2</v>
      </c>
    </row>
    <row r="55" spans="1:12" x14ac:dyDescent="0.25">
      <c r="B55" s="6">
        <f>SUM(B51:B54)</f>
        <v>44</v>
      </c>
      <c r="C55" s="6">
        <f>SUM(C51:C54)</f>
        <v>70</v>
      </c>
      <c r="D55" s="6">
        <f>SUM(D51:D54)</f>
        <v>70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workbookViewId="0">
      <selection activeCell="H10" sqref="H10"/>
    </sheetView>
  </sheetViews>
  <sheetFormatPr defaultRowHeight="16.5" x14ac:dyDescent="0.25"/>
  <sheetData>
    <row r="1" spans="1:20" x14ac:dyDescent="0.25">
      <c r="A1" t="s">
        <v>23</v>
      </c>
      <c r="B1" t="s">
        <v>17</v>
      </c>
      <c r="C1" t="s">
        <v>16</v>
      </c>
      <c r="D1" t="s">
        <v>15</v>
      </c>
      <c r="E1" t="s">
        <v>14</v>
      </c>
      <c r="F1" t="s">
        <v>18</v>
      </c>
      <c r="G1" t="s">
        <v>19</v>
      </c>
      <c r="H1" t="s">
        <v>7</v>
      </c>
      <c r="I1" t="s">
        <v>17</v>
      </c>
      <c r="J1" t="s">
        <v>20</v>
      </c>
      <c r="K1" t="s">
        <v>21</v>
      </c>
      <c r="L1" t="s">
        <v>14</v>
      </c>
      <c r="M1" t="s">
        <v>22</v>
      </c>
      <c r="N1" t="s">
        <v>38</v>
      </c>
      <c r="O1" t="s">
        <v>35</v>
      </c>
      <c r="P1" t="s">
        <v>36</v>
      </c>
      <c r="Q1" t="s">
        <v>37</v>
      </c>
      <c r="R1" t="s">
        <v>44</v>
      </c>
      <c r="S1" t="s">
        <v>45</v>
      </c>
      <c r="T1" t="s">
        <v>46</v>
      </c>
    </row>
    <row r="2" spans="1:20" x14ac:dyDescent="0.25">
      <c r="A2" t="s">
        <v>24</v>
      </c>
      <c r="B2">
        <v>0</v>
      </c>
      <c r="C2">
        <v>1</v>
      </c>
      <c r="D2">
        <v>1</v>
      </c>
      <c r="E2">
        <v>1</v>
      </c>
    </row>
    <row r="3" spans="1:20" x14ac:dyDescent="0.25">
      <c r="A3" t="s">
        <v>25</v>
      </c>
      <c r="B3">
        <v>0</v>
      </c>
      <c r="C3">
        <v>0</v>
      </c>
      <c r="D3">
        <v>1</v>
      </c>
      <c r="E3">
        <v>1</v>
      </c>
    </row>
    <row r="4" spans="1:20" x14ac:dyDescent="0.25">
      <c r="A4" t="s">
        <v>26</v>
      </c>
      <c r="B4">
        <v>0</v>
      </c>
      <c r="C4">
        <v>1</v>
      </c>
      <c r="D4">
        <v>0</v>
      </c>
      <c r="E4">
        <v>0</v>
      </c>
    </row>
    <row r="5" spans="1:20" x14ac:dyDescent="0.25">
      <c r="A5" t="s">
        <v>27</v>
      </c>
      <c r="B5">
        <v>0</v>
      </c>
      <c r="C5">
        <v>0</v>
      </c>
      <c r="D5">
        <v>1</v>
      </c>
      <c r="E5">
        <v>0</v>
      </c>
    </row>
    <row r="6" spans="1:20" x14ac:dyDescent="0.25">
      <c r="A6" t="s">
        <v>28</v>
      </c>
      <c r="B6">
        <v>0</v>
      </c>
      <c r="C6">
        <v>1</v>
      </c>
      <c r="D6">
        <v>0</v>
      </c>
      <c r="E6">
        <v>0</v>
      </c>
    </row>
    <row r="7" spans="1:20" x14ac:dyDescent="0.25">
      <c r="A7" t="s">
        <v>29</v>
      </c>
      <c r="B7">
        <v>1</v>
      </c>
      <c r="C7">
        <v>1</v>
      </c>
      <c r="D7">
        <v>0</v>
      </c>
      <c r="E7">
        <v>1</v>
      </c>
    </row>
    <row r="8" spans="1:20" x14ac:dyDescent="0.25">
      <c r="A8" t="s">
        <v>30</v>
      </c>
      <c r="B8">
        <v>0</v>
      </c>
      <c r="C8">
        <v>1</v>
      </c>
      <c r="D8">
        <v>1</v>
      </c>
      <c r="E8">
        <v>1</v>
      </c>
    </row>
    <row r="9" spans="1:20" x14ac:dyDescent="0.25">
      <c r="A9" t="s">
        <v>31</v>
      </c>
      <c r="B9">
        <v>0</v>
      </c>
      <c r="C9">
        <v>1</v>
      </c>
      <c r="D9">
        <v>1</v>
      </c>
      <c r="E9">
        <v>1</v>
      </c>
    </row>
    <row r="10" spans="1:20" x14ac:dyDescent="0.25">
      <c r="A10" t="s">
        <v>32</v>
      </c>
      <c r="B10">
        <v>1</v>
      </c>
      <c r="C10">
        <v>0</v>
      </c>
      <c r="D10">
        <v>2</v>
      </c>
      <c r="E10">
        <v>0</v>
      </c>
    </row>
    <row r="11" spans="1:20" x14ac:dyDescent="0.25">
      <c r="A11" t="s">
        <v>33</v>
      </c>
      <c r="B11">
        <v>0</v>
      </c>
      <c r="C11">
        <v>1</v>
      </c>
      <c r="D11">
        <v>0</v>
      </c>
      <c r="E11">
        <v>1</v>
      </c>
    </row>
    <row r="12" spans="1:20" x14ac:dyDescent="0.25">
      <c r="A12" t="s">
        <v>34</v>
      </c>
      <c r="B12">
        <v>1</v>
      </c>
      <c r="C12">
        <v>0</v>
      </c>
      <c r="D12">
        <v>1</v>
      </c>
      <c r="E12">
        <v>1</v>
      </c>
    </row>
    <row r="13" spans="1:20" x14ac:dyDescent="0.25">
      <c r="B13" s="6"/>
      <c r="C13" s="6"/>
      <c r="D13" s="6"/>
      <c r="E13" s="6"/>
      <c r="N13" s="6"/>
      <c r="O13" s="6"/>
      <c r="P13" s="6"/>
      <c r="Q13" s="6"/>
      <c r="R13" s="6"/>
      <c r="S13" s="6"/>
      <c r="T13" s="6"/>
    </row>
    <row r="14" spans="1:20" x14ac:dyDescent="0.25">
      <c r="A14" t="s">
        <v>47</v>
      </c>
      <c r="N14" s="6"/>
      <c r="O14" s="6"/>
      <c r="P14" s="6"/>
      <c r="Q14" s="6"/>
    </row>
    <row r="15" spans="1:20" x14ac:dyDescent="0.25">
      <c r="A15" t="s">
        <v>39</v>
      </c>
      <c r="B15">
        <f>N13</f>
        <v>0</v>
      </c>
      <c r="Q15" t="s">
        <v>48</v>
      </c>
      <c r="R15" s="10"/>
      <c r="S15" s="10"/>
      <c r="T15" s="10"/>
    </row>
    <row r="16" spans="1:20" x14ac:dyDescent="0.25">
      <c r="A16" t="s">
        <v>40</v>
      </c>
      <c r="B16">
        <f>O13</f>
        <v>0</v>
      </c>
    </row>
    <row r="17" spans="1:2" x14ac:dyDescent="0.25">
      <c r="A17" t="s">
        <v>41</v>
      </c>
      <c r="B17">
        <f>P13</f>
        <v>0</v>
      </c>
    </row>
    <row r="35" spans="1:1" x14ac:dyDescent="0.25">
      <c r="A35" s="10" t="s">
        <v>62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B2" sqref="B2:E12"/>
    </sheetView>
  </sheetViews>
  <sheetFormatPr defaultRowHeight="16.5" x14ac:dyDescent="0.25"/>
  <sheetData>
    <row r="1" spans="1:20" x14ac:dyDescent="0.25">
      <c r="A1" t="s">
        <v>23</v>
      </c>
      <c r="B1" t="s">
        <v>17</v>
      </c>
      <c r="C1" t="s">
        <v>16</v>
      </c>
      <c r="D1" t="s">
        <v>15</v>
      </c>
      <c r="E1" t="s">
        <v>14</v>
      </c>
      <c r="F1" t="s">
        <v>18</v>
      </c>
      <c r="G1" t="s">
        <v>19</v>
      </c>
      <c r="H1" t="s">
        <v>7</v>
      </c>
      <c r="I1" t="s">
        <v>17</v>
      </c>
      <c r="J1" t="s">
        <v>16</v>
      </c>
      <c r="K1" t="s">
        <v>15</v>
      </c>
      <c r="L1" t="s">
        <v>14</v>
      </c>
      <c r="M1" t="s">
        <v>22</v>
      </c>
      <c r="N1" t="s">
        <v>38</v>
      </c>
      <c r="O1" t="s">
        <v>35</v>
      </c>
      <c r="P1" t="s">
        <v>36</v>
      </c>
      <c r="Q1" t="s">
        <v>37</v>
      </c>
      <c r="R1" t="s">
        <v>44</v>
      </c>
      <c r="S1" t="s">
        <v>45</v>
      </c>
      <c r="T1" t="s">
        <v>46</v>
      </c>
    </row>
    <row r="2" spans="1:20" x14ac:dyDescent="0.25">
      <c r="A2" t="s">
        <v>24</v>
      </c>
      <c r="B2">
        <v>0</v>
      </c>
      <c r="C2">
        <v>1</v>
      </c>
      <c r="D2">
        <v>1</v>
      </c>
      <c r="E2">
        <v>1</v>
      </c>
      <c r="F2">
        <v>3</v>
      </c>
      <c r="G2">
        <f>3/F2</f>
        <v>1</v>
      </c>
      <c r="H2">
        <f>LOG10(G2)</f>
        <v>0</v>
      </c>
      <c r="I2">
        <f>B2*$H2</f>
        <v>0</v>
      </c>
      <c r="J2">
        <f t="shared" ref="J2:L12" si="0">C2*$H2</f>
        <v>0</v>
      </c>
      <c r="K2">
        <f t="shared" si="0"/>
        <v>0</v>
      </c>
      <c r="L2">
        <f t="shared" si="0"/>
        <v>0</v>
      </c>
      <c r="M2">
        <f>SUM(J2:L2)</f>
        <v>0</v>
      </c>
      <c r="N2">
        <f>I2^2</f>
        <v>0</v>
      </c>
      <c r="O2">
        <f t="shared" ref="O2:Q12" si="1">J2^2</f>
        <v>0</v>
      </c>
      <c r="P2">
        <f t="shared" si="1"/>
        <v>0</v>
      </c>
      <c r="Q2">
        <f t="shared" si="1"/>
        <v>0</v>
      </c>
      <c r="R2">
        <f>$I2*J2</f>
        <v>0</v>
      </c>
      <c r="S2">
        <f t="shared" ref="S2:T12" si="2">$I2*K2</f>
        <v>0</v>
      </c>
      <c r="T2">
        <f t="shared" si="2"/>
        <v>0</v>
      </c>
    </row>
    <row r="3" spans="1:20" x14ac:dyDescent="0.25">
      <c r="A3" t="s">
        <v>25</v>
      </c>
      <c r="B3">
        <v>0</v>
      </c>
      <c r="C3">
        <v>0</v>
      </c>
      <c r="D3">
        <v>1</v>
      </c>
      <c r="E3">
        <v>1</v>
      </c>
      <c r="F3">
        <v>2</v>
      </c>
      <c r="G3">
        <f t="shared" ref="G3:G12" si="3">3/F3</f>
        <v>1.5</v>
      </c>
      <c r="H3">
        <f t="shared" ref="H3:H12" si="4">LOG10(G3)</f>
        <v>0.17609125905568124</v>
      </c>
      <c r="I3">
        <f t="shared" ref="I3:I12" si="5">B3*$H3</f>
        <v>0</v>
      </c>
      <c r="J3">
        <f t="shared" si="0"/>
        <v>0</v>
      </c>
      <c r="K3">
        <f t="shared" si="0"/>
        <v>0.17609125905568124</v>
      </c>
      <c r="L3">
        <f t="shared" si="0"/>
        <v>0.17609125905568124</v>
      </c>
      <c r="M3">
        <f t="shared" ref="M3:M12" si="6">SUM(J3:L3)</f>
        <v>0.35218251811136247</v>
      </c>
      <c r="N3">
        <f t="shared" ref="N3:N12" si="7">I3^2</f>
        <v>0</v>
      </c>
      <c r="O3">
        <f t="shared" si="1"/>
        <v>0</v>
      </c>
      <c r="P3">
        <f t="shared" si="1"/>
        <v>3.1008131515815038E-2</v>
      </c>
      <c r="Q3">
        <f t="shared" si="1"/>
        <v>3.1008131515815038E-2</v>
      </c>
      <c r="R3">
        <f t="shared" ref="R3:R12" si="8">$I3*J3</f>
        <v>0</v>
      </c>
      <c r="S3">
        <f t="shared" si="2"/>
        <v>0</v>
      </c>
      <c r="T3">
        <f t="shared" si="2"/>
        <v>0</v>
      </c>
    </row>
    <row r="4" spans="1:20" x14ac:dyDescent="0.25">
      <c r="A4" t="s">
        <v>26</v>
      </c>
      <c r="B4">
        <v>0</v>
      </c>
      <c r="C4">
        <v>1</v>
      </c>
      <c r="D4">
        <v>0</v>
      </c>
      <c r="E4">
        <v>0</v>
      </c>
      <c r="F4">
        <v>1</v>
      </c>
      <c r="G4">
        <f t="shared" si="3"/>
        <v>3</v>
      </c>
      <c r="H4">
        <f t="shared" si="4"/>
        <v>0.47712125471966244</v>
      </c>
      <c r="I4">
        <f t="shared" si="5"/>
        <v>0</v>
      </c>
      <c r="J4">
        <f t="shared" si="0"/>
        <v>0.47712125471966244</v>
      </c>
      <c r="K4">
        <f t="shared" si="0"/>
        <v>0</v>
      </c>
      <c r="L4">
        <f t="shared" si="0"/>
        <v>0</v>
      </c>
      <c r="M4">
        <f t="shared" si="6"/>
        <v>0.47712125471966244</v>
      </c>
      <c r="N4">
        <f t="shared" si="7"/>
        <v>0</v>
      </c>
      <c r="O4">
        <f t="shared" si="1"/>
        <v>0.227644691705265</v>
      </c>
      <c r="P4">
        <f t="shared" si="1"/>
        <v>0</v>
      </c>
      <c r="Q4">
        <f t="shared" si="1"/>
        <v>0</v>
      </c>
      <c r="R4">
        <f t="shared" si="8"/>
        <v>0</v>
      </c>
      <c r="S4">
        <f t="shared" si="2"/>
        <v>0</v>
      </c>
      <c r="T4">
        <f t="shared" si="2"/>
        <v>0</v>
      </c>
    </row>
    <row r="5" spans="1:20" x14ac:dyDescent="0.25">
      <c r="A5" t="s">
        <v>27</v>
      </c>
      <c r="B5">
        <v>0</v>
      </c>
      <c r="C5">
        <v>0</v>
      </c>
      <c r="D5">
        <v>1</v>
      </c>
      <c r="E5">
        <v>0</v>
      </c>
      <c r="F5">
        <v>1</v>
      </c>
      <c r="G5">
        <f t="shared" si="3"/>
        <v>3</v>
      </c>
      <c r="H5">
        <f t="shared" si="4"/>
        <v>0.47712125471966244</v>
      </c>
      <c r="I5">
        <f t="shared" si="5"/>
        <v>0</v>
      </c>
      <c r="J5">
        <f t="shared" si="0"/>
        <v>0</v>
      </c>
      <c r="K5">
        <f t="shared" si="0"/>
        <v>0.47712125471966244</v>
      </c>
      <c r="L5">
        <f t="shared" si="0"/>
        <v>0</v>
      </c>
      <c r="M5">
        <f t="shared" si="6"/>
        <v>0.47712125471966244</v>
      </c>
      <c r="N5">
        <f t="shared" si="7"/>
        <v>0</v>
      </c>
      <c r="O5">
        <f t="shared" si="1"/>
        <v>0</v>
      </c>
      <c r="P5">
        <f t="shared" si="1"/>
        <v>0.227644691705265</v>
      </c>
      <c r="Q5">
        <f t="shared" si="1"/>
        <v>0</v>
      </c>
      <c r="R5">
        <f t="shared" si="8"/>
        <v>0</v>
      </c>
      <c r="S5">
        <f t="shared" si="2"/>
        <v>0</v>
      </c>
      <c r="T5">
        <f t="shared" si="2"/>
        <v>0</v>
      </c>
    </row>
    <row r="6" spans="1:20" x14ac:dyDescent="0.25">
      <c r="A6" t="s">
        <v>28</v>
      </c>
      <c r="B6">
        <v>0</v>
      </c>
      <c r="C6">
        <v>1</v>
      </c>
      <c r="D6">
        <v>0</v>
      </c>
      <c r="E6">
        <v>0</v>
      </c>
      <c r="F6">
        <v>1</v>
      </c>
      <c r="G6">
        <f t="shared" si="3"/>
        <v>3</v>
      </c>
      <c r="H6">
        <f t="shared" si="4"/>
        <v>0.47712125471966244</v>
      </c>
      <c r="I6">
        <f t="shared" si="5"/>
        <v>0</v>
      </c>
      <c r="J6">
        <f t="shared" si="0"/>
        <v>0.47712125471966244</v>
      </c>
      <c r="K6">
        <f t="shared" si="0"/>
        <v>0</v>
      </c>
      <c r="L6">
        <f t="shared" si="0"/>
        <v>0</v>
      </c>
      <c r="M6">
        <f t="shared" si="6"/>
        <v>0.47712125471966244</v>
      </c>
      <c r="N6">
        <f t="shared" si="7"/>
        <v>0</v>
      </c>
      <c r="O6">
        <f t="shared" si="1"/>
        <v>0.227644691705265</v>
      </c>
      <c r="P6">
        <f t="shared" si="1"/>
        <v>0</v>
      </c>
      <c r="Q6">
        <f t="shared" si="1"/>
        <v>0</v>
      </c>
      <c r="R6">
        <f t="shared" si="8"/>
        <v>0</v>
      </c>
      <c r="S6">
        <f t="shared" si="2"/>
        <v>0</v>
      </c>
      <c r="T6">
        <f t="shared" si="2"/>
        <v>0</v>
      </c>
    </row>
    <row r="7" spans="1:20" x14ac:dyDescent="0.25">
      <c r="A7" t="s">
        <v>29</v>
      </c>
      <c r="B7">
        <v>1</v>
      </c>
      <c r="C7">
        <v>1</v>
      </c>
      <c r="D7">
        <v>0</v>
      </c>
      <c r="E7">
        <v>1</v>
      </c>
      <c r="F7">
        <v>2</v>
      </c>
      <c r="G7">
        <f t="shared" si="3"/>
        <v>1.5</v>
      </c>
      <c r="H7">
        <f t="shared" si="4"/>
        <v>0.17609125905568124</v>
      </c>
      <c r="I7">
        <f t="shared" si="5"/>
        <v>0.17609125905568124</v>
      </c>
      <c r="J7">
        <f t="shared" si="0"/>
        <v>0.17609125905568124</v>
      </c>
      <c r="K7">
        <f t="shared" si="0"/>
        <v>0</v>
      </c>
      <c r="L7">
        <f t="shared" si="0"/>
        <v>0.17609125905568124</v>
      </c>
      <c r="M7">
        <f t="shared" si="6"/>
        <v>0.35218251811136247</v>
      </c>
      <c r="N7">
        <f t="shared" si="7"/>
        <v>3.1008131515815038E-2</v>
      </c>
      <c r="O7">
        <f t="shared" si="1"/>
        <v>3.1008131515815038E-2</v>
      </c>
      <c r="P7">
        <f t="shared" si="1"/>
        <v>0</v>
      </c>
      <c r="Q7">
        <f t="shared" si="1"/>
        <v>3.1008131515815038E-2</v>
      </c>
      <c r="R7">
        <f t="shared" si="8"/>
        <v>3.1008131515815038E-2</v>
      </c>
      <c r="S7">
        <f t="shared" si="2"/>
        <v>0</v>
      </c>
      <c r="T7">
        <f t="shared" si="2"/>
        <v>3.1008131515815038E-2</v>
      </c>
    </row>
    <row r="8" spans="1:20" x14ac:dyDescent="0.25">
      <c r="A8" t="s">
        <v>30</v>
      </c>
      <c r="B8">
        <v>0</v>
      </c>
      <c r="C8">
        <v>1</v>
      </c>
      <c r="D8">
        <v>1</v>
      </c>
      <c r="E8">
        <v>1</v>
      </c>
      <c r="F8">
        <v>3</v>
      </c>
      <c r="G8">
        <f t="shared" si="3"/>
        <v>1</v>
      </c>
      <c r="H8">
        <f t="shared" si="4"/>
        <v>0</v>
      </c>
      <c r="I8">
        <f t="shared" si="5"/>
        <v>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6"/>
        <v>0</v>
      </c>
      <c r="N8">
        <f t="shared" si="7"/>
        <v>0</v>
      </c>
      <c r="O8">
        <f t="shared" si="1"/>
        <v>0</v>
      </c>
      <c r="P8">
        <f t="shared" si="1"/>
        <v>0</v>
      </c>
      <c r="Q8">
        <f t="shared" si="1"/>
        <v>0</v>
      </c>
      <c r="R8">
        <f t="shared" si="8"/>
        <v>0</v>
      </c>
      <c r="S8">
        <f t="shared" si="2"/>
        <v>0</v>
      </c>
      <c r="T8">
        <f t="shared" si="2"/>
        <v>0</v>
      </c>
    </row>
    <row r="9" spans="1:20" x14ac:dyDescent="0.25">
      <c r="A9" t="s">
        <v>31</v>
      </c>
      <c r="B9">
        <v>0</v>
      </c>
      <c r="C9">
        <v>1</v>
      </c>
      <c r="D9">
        <v>1</v>
      </c>
      <c r="E9">
        <v>1</v>
      </c>
      <c r="F9">
        <v>3</v>
      </c>
      <c r="G9">
        <f t="shared" si="3"/>
        <v>1</v>
      </c>
      <c r="H9">
        <f t="shared" si="4"/>
        <v>0</v>
      </c>
      <c r="I9">
        <f t="shared" si="5"/>
        <v>0</v>
      </c>
      <c r="J9">
        <f t="shared" si="0"/>
        <v>0</v>
      </c>
      <c r="K9">
        <f t="shared" si="0"/>
        <v>0</v>
      </c>
      <c r="L9">
        <f t="shared" si="0"/>
        <v>0</v>
      </c>
      <c r="M9">
        <f t="shared" si="6"/>
        <v>0</v>
      </c>
      <c r="N9">
        <f t="shared" si="7"/>
        <v>0</v>
      </c>
      <c r="O9">
        <f t="shared" si="1"/>
        <v>0</v>
      </c>
      <c r="P9">
        <f t="shared" si="1"/>
        <v>0</v>
      </c>
      <c r="Q9">
        <f t="shared" si="1"/>
        <v>0</v>
      </c>
      <c r="R9">
        <f t="shared" si="8"/>
        <v>0</v>
      </c>
      <c r="S9">
        <f t="shared" si="2"/>
        <v>0</v>
      </c>
      <c r="T9">
        <f t="shared" si="2"/>
        <v>0</v>
      </c>
    </row>
    <row r="10" spans="1:20" x14ac:dyDescent="0.25">
      <c r="A10" t="s">
        <v>32</v>
      </c>
      <c r="B10">
        <v>1</v>
      </c>
      <c r="C10">
        <v>0</v>
      </c>
      <c r="D10">
        <v>2</v>
      </c>
      <c r="E10">
        <v>0</v>
      </c>
      <c r="F10">
        <v>1</v>
      </c>
      <c r="G10">
        <f t="shared" si="3"/>
        <v>3</v>
      </c>
      <c r="H10">
        <f t="shared" si="4"/>
        <v>0.47712125471966244</v>
      </c>
      <c r="I10">
        <f t="shared" si="5"/>
        <v>0.47712125471966244</v>
      </c>
      <c r="J10">
        <f t="shared" si="0"/>
        <v>0</v>
      </c>
      <c r="K10">
        <f t="shared" si="0"/>
        <v>0.95424250943932487</v>
      </c>
      <c r="L10">
        <f t="shared" si="0"/>
        <v>0</v>
      </c>
      <c r="M10">
        <f t="shared" si="6"/>
        <v>0.95424250943932487</v>
      </c>
      <c r="N10">
        <f t="shared" si="7"/>
        <v>0.227644691705265</v>
      </c>
      <c r="O10">
        <f t="shared" si="1"/>
        <v>0</v>
      </c>
      <c r="P10">
        <f t="shared" si="1"/>
        <v>0.91057876682105998</v>
      </c>
      <c r="Q10">
        <f t="shared" si="1"/>
        <v>0</v>
      </c>
      <c r="R10">
        <f t="shared" si="8"/>
        <v>0</v>
      </c>
      <c r="S10">
        <f t="shared" si="2"/>
        <v>0.45528938341052999</v>
      </c>
      <c r="T10">
        <f t="shared" si="2"/>
        <v>0</v>
      </c>
    </row>
    <row r="11" spans="1:20" x14ac:dyDescent="0.25">
      <c r="A11" t="s">
        <v>33</v>
      </c>
      <c r="B11">
        <v>0</v>
      </c>
      <c r="C11">
        <v>1</v>
      </c>
      <c r="D11">
        <v>0</v>
      </c>
      <c r="E11">
        <v>1</v>
      </c>
      <c r="F11">
        <v>2</v>
      </c>
      <c r="G11">
        <f t="shared" si="3"/>
        <v>1.5</v>
      </c>
      <c r="H11">
        <f t="shared" si="4"/>
        <v>0.17609125905568124</v>
      </c>
      <c r="I11">
        <f t="shared" si="5"/>
        <v>0</v>
      </c>
      <c r="J11">
        <f t="shared" si="0"/>
        <v>0.17609125905568124</v>
      </c>
      <c r="K11">
        <f t="shared" si="0"/>
        <v>0</v>
      </c>
      <c r="L11">
        <f t="shared" si="0"/>
        <v>0.17609125905568124</v>
      </c>
      <c r="M11">
        <f t="shared" si="6"/>
        <v>0.35218251811136247</v>
      </c>
      <c r="N11">
        <f t="shared" si="7"/>
        <v>0</v>
      </c>
      <c r="O11">
        <f t="shared" si="1"/>
        <v>3.1008131515815038E-2</v>
      </c>
      <c r="P11">
        <f t="shared" si="1"/>
        <v>0</v>
      </c>
      <c r="Q11">
        <f t="shared" si="1"/>
        <v>3.1008131515815038E-2</v>
      </c>
      <c r="R11">
        <f t="shared" si="8"/>
        <v>0</v>
      </c>
      <c r="S11">
        <f t="shared" si="2"/>
        <v>0</v>
      </c>
      <c r="T11">
        <f t="shared" si="2"/>
        <v>0</v>
      </c>
    </row>
    <row r="12" spans="1:20" x14ac:dyDescent="0.25">
      <c r="A12" t="s">
        <v>34</v>
      </c>
      <c r="B12">
        <v>1</v>
      </c>
      <c r="C12">
        <v>0</v>
      </c>
      <c r="D12">
        <v>1</v>
      </c>
      <c r="E12">
        <v>1</v>
      </c>
      <c r="F12">
        <v>2</v>
      </c>
      <c r="G12">
        <f t="shared" si="3"/>
        <v>1.5</v>
      </c>
      <c r="H12">
        <f t="shared" si="4"/>
        <v>0.17609125905568124</v>
      </c>
      <c r="I12">
        <f t="shared" si="5"/>
        <v>0.17609125905568124</v>
      </c>
      <c r="J12">
        <f t="shared" si="0"/>
        <v>0</v>
      </c>
      <c r="K12">
        <f t="shared" si="0"/>
        <v>0.17609125905568124</v>
      </c>
      <c r="L12">
        <f t="shared" si="0"/>
        <v>0.17609125905568124</v>
      </c>
      <c r="M12">
        <f t="shared" si="6"/>
        <v>0.35218251811136247</v>
      </c>
      <c r="N12">
        <f t="shared" si="7"/>
        <v>3.1008131515815038E-2</v>
      </c>
      <c r="O12">
        <f t="shared" si="1"/>
        <v>0</v>
      </c>
      <c r="P12">
        <f t="shared" si="1"/>
        <v>3.1008131515815038E-2</v>
      </c>
      <c r="Q12">
        <f t="shared" si="1"/>
        <v>3.1008131515815038E-2</v>
      </c>
      <c r="R12">
        <f t="shared" si="8"/>
        <v>0</v>
      </c>
      <c r="S12">
        <f t="shared" si="2"/>
        <v>3.1008131515815038E-2</v>
      </c>
      <c r="T12">
        <f t="shared" si="2"/>
        <v>3.1008131515815038E-2</v>
      </c>
    </row>
    <row r="13" spans="1:20" x14ac:dyDescent="0.25">
      <c r="B13" s="6">
        <f>SUM(B2:B12)</f>
        <v>3</v>
      </c>
      <c r="C13" s="6">
        <f t="shared" ref="C13:E13" si="9">SUM(C2:C12)</f>
        <v>7</v>
      </c>
      <c r="D13" s="6">
        <f t="shared" si="9"/>
        <v>8</v>
      </c>
      <c r="E13" s="6">
        <f t="shared" si="9"/>
        <v>7</v>
      </c>
      <c r="M13" t="s">
        <v>43</v>
      </c>
      <c r="N13" s="6">
        <f t="shared" ref="N13:P13" si="10">SUM(N2:N12)</f>
        <v>0.28966095473689507</v>
      </c>
      <c r="O13" s="6">
        <f t="shared" si="10"/>
        <v>0.51730564644216004</v>
      </c>
      <c r="P13" s="6">
        <f t="shared" si="10"/>
        <v>1.200239721557955</v>
      </c>
      <c r="Q13" s="6">
        <f>SUM(Q2:Q12)</f>
        <v>0.12403252606326015</v>
      </c>
      <c r="R13" s="6">
        <f>SUM(R2:R12)</f>
        <v>3.1008131515815038E-2</v>
      </c>
      <c r="S13" s="6">
        <f t="shared" ref="S13:T13" si="11">SUM(S2:S12)</f>
        <v>0.48629751492634504</v>
      </c>
      <c r="T13" s="6">
        <f t="shared" si="11"/>
        <v>6.2016263031630076E-2</v>
      </c>
    </row>
    <row r="14" spans="1:20" x14ac:dyDescent="0.25">
      <c r="A14" t="s">
        <v>47</v>
      </c>
      <c r="B14">
        <f>N14</f>
        <v>0.53820159302708781</v>
      </c>
      <c r="M14" t="s">
        <v>42</v>
      </c>
      <c r="N14" s="6">
        <f>SQRT(N13)</f>
        <v>0.53820159302708781</v>
      </c>
      <c r="O14" s="6">
        <f t="shared" ref="O14:Q14" si="12">SQRT(O13)</f>
        <v>0.71923963075053088</v>
      </c>
      <c r="P14" s="6">
        <f t="shared" si="12"/>
        <v>1.095554526967031</v>
      </c>
      <c r="Q14" s="6">
        <f t="shared" si="12"/>
        <v>0.35218251811136247</v>
      </c>
    </row>
    <row r="15" spans="1:20" x14ac:dyDescent="0.25">
      <c r="A15" t="s">
        <v>39</v>
      </c>
      <c r="B15">
        <f>N13</f>
        <v>0.28966095473689507</v>
      </c>
      <c r="Q15" t="s">
        <v>48</v>
      </c>
      <c r="R15">
        <f>R13/($N14*O14)</f>
        <v>8.0104517539946254E-2</v>
      </c>
      <c r="S15">
        <f t="shared" ref="S15:T15" si="13">S13/($N14*P14)</f>
        <v>0.82475142310349459</v>
      </c>
      <c r="T15">
        <f t="shared" si="13"/>
        <v>0.32718457421365998</v>
      </c>
    </row>
    <row r="16" spans="1:20" x14ac:dyDescent="0.25">
      <c r="A16" t="s">
        <v>40</v>
      </c>
      <c r="B16">
        <f>O13</f>
        <v>0.51730564644216004</v>
      </c>
    </row>
    <row r="17" spans="1:2" x14ac:dyDescent="0.25">
      <c r="A17" t="s">
        <v>41</v>
      </c>
      <c r="B17">
        <f>P13</f>
        <v>1.200239721557955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TF-IDF計算範例</vt:lpstr>
      <vt:lpstr>Similarity 計算範例</vt:lpstr>
      <vt:lpstr>Similarity 計算結果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chwu</cp:lastModifiedBy>
  <dcterms:created xsi:type="dcterms:W3CDTF">2012-03-06T02:48:29Z</dcterms:created>
  <dcterms:modified xsi:type="dcterms:W3CDTF">2013-03-26T04:04:57Z</dcterms:modified>
</cp:coreProperties>
</file>